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tonys\Documents\Paremata Residents Association\Finances\Annual Accounts\2025-26\"/>
    </mc:Choice>
  </mc:AlternateContent>
  <xr:revisionPtr revIDLastSave="0" documentId="13_ncr:1_{0160BE9F-A750-44B9-A98F-F2E9042844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" l="1"/>
  <c r="G14" i="1"/>
  <c r="E20" i="1"/>
  <c r="E21" i="1"/>
  <c r="E12" i="1"/>
  <c r="E14" i="1" s="1"/>
  <c r="E39" i="1"/>
  <c r="E41" i="1" s="1"/>
  <c r="G41" i="1"/>
  <c r="E18" i="1"/>
  <c r="G33" i="1"/>
  <c r="G20" i="1"/>
  <c r="G19" i="1"/>
  <c r="G18" i="1"/>
  <c r="G23" i="1" l="1"/>
  <c r="G25" i="1" s="1"/>
  <c r="G35" i="1" s="1"/>
  <c r="E23" i="1"/>
  <c r="E33" i="1"/>
  <c r="E25" i="1" l="1"/>
  <c r="E35" i="1" s="1"/>
</calcChain>
</file>

<file path=xl/sharedStrings.xml><?xml version="1.0" encoding="utf-8"?>
<sst xmlns="http://schemas.openxmlformats.org/spreadsheetml/2006/main" count="34" uniqueCount="31">
  <si>
    <t>Paremata Residents Association Incorporated</t>
  </si>
  <si>
    <t>Income</t>
  </si>
  <si>
    <t>Donations</t>
  </si>
  <si>
    <t>Grant from PCC</t>
  </si>
  <si>
    <t>Website</t>
  </si>
  <si>
    <t>Room hire</t>
  </si>
  <si>
    <t>Subscriptions</t>
  </si>
  <si>
    <t>AGM Expenses</t>
  </si>
  <si>
    <t>Interest Earned</t>
  </si>
  <si>
    <t>Total Income</t>
  </si>
  <si>
    <t>Total Opening Accumulated Funds</t>
  </si>
  <si>
    <t>Sale of Books</t>
  </si>
  <si>
    <t>2024 - 2025</t>
  </si>
  <si>
    <t>Current Account</t>
  </si>
  <si>
    <t>Financial Year</t>
  </si>
  <si>
    <t>Opening Accumulated Funds</t>
  </si>
  <si>
    <t>Closing Accumulated Funds</t>
  </si>
  <si>
    <t>Society No 670956</t>
  </si>
  <si>
    <t>Expenses</t>
  </si>
  <si>
    <t>Total Expenses</t>
  </si>
  <si>
    <t>Surplus /(Loss)</t>
  </si>
  <si>
    <t>Investments</t>
  </si>
  <si>
    <t>Statement of Income &amp; Expenditure for the Year Ended 31 March 2026</t>
  </si>
  <si>
    <t>2025 - 2026</t>
  </si>
  <si>
    <t>Statement of Financial Position at 31 March 2026</t>
  </si>
  <si>
    <t>Council Candidates Meeting</t>
  </si>
  <si>
    <t>Total Closing Accumulated Funds</t>
  </si>
  <si>
    <t>Net Surplus / (Loss) before Tax</t>
  </si>
  <si>
    <t>Post Box Rental</t>
  </si>
  <si>
    <t>NZBN 9429042801849</t>
  </si>
  <si>
    <t>Tax Paid on Interest Earned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</si>
</sst>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9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6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6"/>
      <color theme="1"/>
      <name val="Calibri"/>
      <family val="2"/>
    </font>
    <font>
      <b/>
      <sz val="14"/>
      <color rgb="FF000000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sz val="16"/>
      <color theme="1"/>
      <name val="Calibri"/>
      <family val="2"/>
    </font>
    <font>
      <sz val="14"/>
      <color theme="1"/>
      <name val="Calibri"/>
      <family val="2"/>
    </font>
    <font>
      <sz val="14"/>
      <color rgb="FF000000"/>
      <name val="Calibri"/>
      <family val="2"/>
    </font>
    <font>
      <b/>
      <sz val="12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44" fontId="0" fillId="0" borderId="0" xfId="0" applyNumberForma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44" fontId="11" fillId="0" borderId="0" xfId="0" applyNumberFormat="1" applyFont="1"/>
    <xf numFmtId="0" fontId="12" fillId="0" borderId="0" xfId="0" applyFont="1"/>
    <xf numFmtId="0" fontId="13" fillId="0" borderId="0" xfId="0" applyFont="1"/>
    <xf numFmtId="44" fontId="12" fillId="0" borderId="0" xfId="1" applyFont="1" applyAlignment="1">
      <alignment horizontal="right"/>
    </xf>
    <xf numFmtId="0" fontId="14" fillId="0" borderId="0" xfId="0" applyFont="1"/>
    <xf numFmtId="0" fontId="11" fillId="0" borderId="0" xfId="0" applyFont="1" applyAlignment="1">
      <alignment horizontal="right"/>
    </xf>
    <xf numFmtId="0" fontId="15" fillId="0" borderId="0" xfId="0" applyFont="1"/>
    <xf numFmtId="15" fontId="13" fillId="0" borderId="0" xfId="0" applyNumberFormat="1" applyFont="1" applyAlignment="1">
      <alignment horizontal="right"/>
    </xf>
    <xf numFmtId="44" fontId="11" fillId="0" borderId="0" xfId="1" applyFont="1"/>
    <xf numFmtId="44" fontId="13" fillId="0" borderId="0" xfId="0" applyNumberFormat="1" applyFont="1"/>
    <xf numFmtId="44" fontId="10" fillId="0" borderId="0" xfId="1" applyFont="1" applyAlignment="1">
      <alignment horizontal="right"/>
    </xf>
    <xf numFmtId="0" fontId="16" fillId="0" borderId="0" xfId="0" applyFont="1"/>
    <xf numFmtId="0" fontId="17" fillId="0" borderId="0" xfId="0" applyFont="1"/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8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B1:I48"/>
  <sheetViews>
    <sheetView tabSelected="1" workbookViewId="0">
      <selection activeCell="E42" sqref="E42"/>
    </sheetView>
  </sheetViews>
  <sheetFormatPr defaultColWidth="12.6328125" defaultRowHeight="15.75" customHeight="1" x14ac:dyDescent="0.25"/>
  <cols>
    <col min="1" max="1" width="6.54296875" customWidth="1"/>
    <col min="2" max="2" width="12.6328125" customWidth="1"/>
    <col min="4" max="4" width="18.54296875" customWidth="1"/>
    <col min="5" max="5" width="15.81640625" bestFit="1" customWidth="1"/>
    <col min="6" max="6" width="6.36328125" customWidth="1"/>
    <col min="7" max="7" width="15.81640625" bestFit="1" customWidth="1"/>
  </cols>
  <sheetData>
    <row r="1" spans="2:7" ht="23" customHeight="1" x14ac:dyDescent="0.5">
      <c r="B1" s="7" t="s">
        <v>0</v>
      </c>
      <c r="C1" s="1"/>
      <c r="D1" s="1"/>
      <c r="F1" s="8" t="s">
        <v>17</v>
      </c>
    </row>
    <row r="2" spans="2:7" ht="15.75" customHeight="1" x14ac:dyDescent="0.35">
      <c r="F2" s="27" t="s">
        <v>29</v>
      </c>
    </row>
    <row r="3" spans="2:7" ht="21" customHeight="1" x14ac:dyDescent="0.45">
      <c r="B3" s="9" t="s">
        <v>22</v>
      </c>
      <c r="C3" s="2"/>
      <c r="D3" s="2"/>
      <c r="F3" s="2"/>
      <c r="G3" s="2"/>
    </row>
    <row r="4" spans="2:7" ht="21" customHeight="1" x14ac:dyDescent="0.4">
      <c r="B4" s="3"/>
      <c r="C4" s="2"/>
      <c r="D4" s="2"/>
      <c r="F4" s="2"/>
      <c r="G4" s="2"/>
    </row>
    <row r="5" spans="2:7" ht="15.75" customHeight="1" x14ac:dyDescent="0.35">
      <c r="B5" s="2"/>
      <c r="C5" s="2"/>
      <c r="D5" s="2"/>
      <c r="E5" s="25" t="s">
        <v>14</v>
      </c>
      <c r="F5" s="25"/>
      <c r="G5" s="25" t="s">
        <v>14</v>
      </c>
    </row>
    <row r="6" spans="2:7" ht="15.75" customHeight="1" x14ac:dyDescent="0.45">
      <c r="B6" s="9"/>
      <c r="C6" s="5"/>
      <c r="D6" s="5"/>
      <c r="E6" s="26" t="s">
        <v>23</v>
      </c>
      <c r="F6" s="26"/>
      <c r="G6" s="26" t="s">
        <v>12</v>
      </c>
    </row>
    <row r="7" spans="2:7" ht="15.75" customHeight="1" x14ac:dyDescent="0.45">
      <c r="B7" s="9" t="s">
        <v>1</v>
      </c>
      <c r="C7" s="4"/>
      <c r="D7" s="4"/>
    </row>
    <row r="8" spans="2:7" ht="15.75" customHeight="1" x14ac:dyDescent="0.35">
      <c r="B8" s="10" t="s">
        <v>6</v>
      </c>
      <c r="C8" s="11"/>
      <c r="D8" s="11"/>
      <c r="E8" s="12">
        <v>770</v>
      </c>
      <c r="F8" s="12"/>
      <c r="G8" s="12">
        <v>1320</v>
      </c>
    </row>
    <row r="9" spans="2:7" ht="15.75" customHeight="1" x14ac:dyDescent="0.35">
      <c r="B9" s="10" t="s">
        <v>2</v>
      </c>
      <c r="C9" s="11"/>
      <c r="D9" s="11"/>
      <c r="E9" s="12">
        <v>665</v>
      </c>
      <c r="F9" s="12"/>
      <c r="G9" s="12">
        <v>1140</v>
      </c>
    </row>
    <row r="10" spans="2:7" ht="15.75" customHeight="1" x14ac:dyDescent="0.35">
      <c r="B10" s="10" t="s">
        <v>3</v>
      </c>
      <c r="C10" s="11"/>
      <c r="D10" s="11"/>
      <c r="E10" s="12">
        <v>0</v>
      </c>
      <c r="F10" s="12"/>
      <c r="G10" s="12">
        <v>400</v>
      </c>
    </row>
    <row r="11" spans="2:7" ht="15.75" customHeight="1" x14ac:dyDescent="0.35">
      <c r="B11" s="10" t="s">
        <v>11</v>
      </c>
      <c r="C11" s="11"/>
      <c r="D11" s="11"/>
      <c r="E11" s="12">
        <v>50</v>
      </c>
      <c r="F11" s="12"/>
      <c r="G11" s="12">
        <v>25</v>
      </c>
    </row>
    <row r="12" spans="2:7" ht="15.75" customHeight="1" x14ac:dyDescent="0.35">
      <c r="B12" s="10" t="s">
        <v>8</v>
      </c>
      <c r="C12" s="11"/>
      <c r="D12" s="11"/>
      <c r="E12" s="12">
        <f>482.01+62.01+62.01</f>
        <v>606.03</v>
      </c>
      <c r="F12" s="12"/>
      <c r="G12" s="12">
        <v>0</v>
      </c>
    </row>
    <row r="13" spans="2:7" ht="15.75" customHeight="1" x14ac:dyDescent="0.35">
      <c r="B13" s="10"/>
      <c r="C13" s="11"/>
      <c r="D13" s="11"/>
      <c r="E13" s="11"/>
      <c r="F13" s="11"/>
      <c r="G13" s="11"/>
    </row>
    <row r="14" spans="2:7" ht="15.75" customHeight="1" x14ac:dyDescent="0.35">
      <c r="B14" s="13" t="s">
        <v>9</v>
      </c>
      <c r="C14" s="14"/>
      <c r="D14" s="14"/>
      <c r="E14" s="15">
        <f>SUM(E8:E13)</f>
        <v>2091.0299999999997</v>
      </c>
      <c r="F14" s="15"/>
      <c r="G14" s="15">
        <f>SUM(G8:G13)</f>
        <v>2885</v>
      </c>
    </row>
    <row r="15" spans="2:7" ht="15.75" customHeight="1" x14ac:dyDescent="0.35">
      <c r="B15" s="11"/>
      <c r="C15" s="11"/>
      <c r="D15" s="11"/>
      <c r="E15" s="16"/>
      <c r="F15" s="16"/>
      <c r="G15" s="16"/>
    </row>
    <row r="16" spans="2:7" ht="15.75" customHeight="1" x14ac:dyDescent="0.45">
      <c r="B16" s="9" t="s">
        <v>18</v>
      </c>
      <c r="C16" s="11"/>
      <c r="D16" s="11"/>
      <c r="E16" s="16"/>
      <c r="F16" s="16"/>
      <c r="G16" s="16"/>
    </row>
    <row r="17" spans="2:7" ht="15.75" customHeight="1" x14ac:dyDescent="0.35">
      <c r="B17" s="10" t="s">
        <v>28</v>
      </c>
      <c r="C17" s="11"/>
      <c r="D17" s="11"/>
      <c r="E17" s="12">
        <v>0</v>
      </c>
      <c r="F17" s="12"/>
      <c r="G17" s="12">
        <v>250</v>
      </c>
    </row>
    <row r="18" spans="2:7" ht="15.75" customHeight="1" x14ac:dyDescent="0.35">
      <c r="B18" s="10" t="s">
        <v>4</v>
      </c>
      <c r="C18" s="11"/>
      <c r="D18" s="11"/>
      <c r="E18" s="12">
        <f>345+86.25</f>
        <v>431.25</v>
      </c>
      <c r="F18" s="12"/>
      <c r="G18" s="12">
        <f>80.5+345</f>
        <v>425.5</v>
      </c>
    </row>
    <row r="19" spans="2:7" ht="15.75" customHeight="1" x14ac:dyDescent="0.35">
      <c r="B19" s="10" t="s">
        <v>5</v>
      </c>
      <c r="C19" s="11"/>
      <c r="D19" s="11"/>
      <c r="E19" s="12">
        <v>100</v>
      </c>
      <c r="F19" s="12"/>
      <c r="G19" s="12">
        <f>100</f>
        <v>100</v>
      </c>
    </row>
    <row r="20" spans="2:7" ht="15.75" customHeight="1" x14ac:dyDescent="0.35">
      <c r="B20" s="10" t="s">
        <v>7</v>
      </c>
      <c r="C20" s="11"/>
      <c r="D20" s="11"/>
      <c r="E20" s="12">
        <f>146.54</f>
        <v>146.54</v>
      </c>
      <c r="F20" s="12"/>
      <c r="G20" s="12">
        <f>111.27+158.05</f>
        <v>269.32</v>
      </c>
    </row>
    <row r="21" spans="2:7" ht="15.75" customHeight="1" x14ac:dyDescent="0.35">
      <c r="B21" s="10" t="s">
        <v>25</v>
      </c>
      <c r="C21" s="11"/>
      <c r="D21" s="11"/>
      <c r="E21" s="12">
        <f>103.5+34</f>
        <v>137.5</v>
      </c>
      <c r="F21" s="12"/>
      <c r="G21" s="12">
        <v>0</v>
      </c>
    </row>
    <row r="22" spans="2:7" ht="15.75" customHeight="1" x14ac:dyDescent="0.35">
      <c r="B22" s="10"/>
      <c r="C22" s="11"/>
      <c r="D22" s="11"/>
      <c r="E22" s="11"/>
      <c r="F22" s="11"/>
      <c r="G22" s="11"/>
    </row>
    <row r="23" spans="2:7" ht="15.5" customHeight="1" x14ac:dyDescent="0.35">
      <c r="B23" s="13" t="s">
        <v>19</v>
      </c>
      <c r="C23" s="14"/>
      <c r="D23" s="14"/>
      <c r="E23" s="15">
        <f>SUM(E17:E22)</f>
        <v>815.29</v>
      </c>
      <c r="F23" s="15"/>
      <c r="G23" s="15">
        <f>SUM(G17:G22)</f>
        <v>1044.82</v>
      </c>
    </row>
    <row r="24" spans="2:7" ht="15.75" customHeight="1" x14ac:dyDescent="0.35">
      <c r="B24" s="11"/>
      <c r="C24" s="11"/>
      <c r="D24" s="11"/>
      <c r="E24" s="17"/>
      <c r="F24" s="17"/>
      <c r="G24" s="17"/>
    </row>
    <row r="25" spans="2:7" ht="15.5" customHeight="1" x14ac:dyDescent="0.35">
      <c r="B25" s="13" t="s">
        <v>27</v>
      </c>
      <c r="C25" s="14"/>
      <c r="D25" s="14"/>
      <c r="E25" s="15">
        <f>+E14-E23</f>
        <v>1275.7399999999998</v>
      </c>
      <c r="F25" s="15"/>
      <c r="G25" s="15">
        <f>+G14-G23</f>
        <v>1840.18</v>
      </c>
    </row>
    <row r="26" spans="2:7" ht="15.75" customHeight="1" x14ac:dyDescent="0.35">
      <c r="B26" s="11"/>
      <c r="C26" s="11"/>
      <c r="D26" s="11"/>
      <c r="E26" s="16"/>
      <c r="F26" s="16"/>
      <c r="G26" s="16"/>
    </row>
    <row r="27" spans="2:7" ht="20" customHeight="1" x14ac:dyDescent="0.5">
      <c r="B27" s="9" t="s">
        <v>24</v>
      </c>
      <c r="C27" s="7"/>
      <c r="D27" s="18"/>
      <c r="E27" s="16"/>
      <c r="F27" s="16"/>
      <c r="G27" s="16"/>
    </row>
    <row r="28" spans="2:7" ht="15.5" customHeight="1" x14ac:dyDescent="0.35">
      <c r="B28" s="10"/>
      <c r="C28" s="11"/>
      <c r="D28" s="11"/>
      <c r="E28" s="16"/>
      <c r="F28" s="16"/>
      <c r="G28" s="16"/>
    </row>
    <row r="29" spans="2:7" ht="15.75" customHeight="1" x14ac:dyDescent="0.35">
      <c r="B29" s="16"/>
      <c r="C29" s="14"/>
      <c r="D29" s="14"/>
      <c r="E29" s="19">
        <v>46112</v>
      </c>
      <c r="F29" s="19"/>
      <c r="G29" s="19">
        <v>45747</v>
      </c>
    </row>
    <row r="30" spans="2:7" ht="15.75" customHeight="1" x14ac:dyDescent="0.35">
      <c r="B30" s="13" t="s">
        <v>15</v>
      </c>
      <c r="C30" s="14"/>
      <c r="D30" s="14"/>
      <c r="E30" s="19"/>
      <c r="F30" s="19"/>
      <c r="G30" s="19"/>
    </row>
    <row r="31" spans="2:7" ht="15.5" customHeight="1" x14ac:dyDescent="0.35">
      <c r="B31" s="11"/>
      <c r="C31" s="11" t="s">
        <v>21</v>
      </c>
      <c r="D31" s="10"/>
      <c r="E31" s="20">
        <v>7000</v>
      </c>
      <c r="F31" s="20"/>
      <c r="G31" s="20">
        <v>7000</v>
      </c>
    </row>
    <row r="32" spans="2:7" ht="15.5" customHeight="1" x14ac:dyDescent="0.35">
      <c r="B32" s="11"/>
      <c r="C32" s="11" t="s">
        <v>13</v>
      </c>
      <c r="D32" s="10"/>
      <c r="E32" s="20">
        <v>3390.08</v>
      </c>
      <c r="F32" s="20"/>
      <c r="G32" s="20">
        <v>1549.9</v>
      </c>
    </row>
    <row r="33" spans="2:9" ht="15.75" customHeight="1" x14ac:dyDescent="0.35">
      <c r="B33" s="14" t="s">
        <v>10</v>
      </c>
      <c r="C33" s="11"/>
      <c r="D33" s="11"/>
      <c r="E33" s="21">
        <f>+E31+E32</f>
        <v>10390.08</v>
      </c>
      <c r="F33" s="21"/>
      <c r="G33" s="21">
        <f>+G31+G32</f>
        <v>8549.9</v>
      </c>
    </row>
    <row r="34" spans="2:9" ht="15.75" customHeight="1" x14ac:dyDescent="0.35">
      <c r="B34" s="11"/>
      <c r="C34" s="11"/>
      <c r="D34" s="11"/>
      <c r="E34" s="21"/>
      <c r="F34" s="21"/>
      <c r="G34" s="21"/>
    </row>
    <row r="35" spans="2:9" ht="15.5" customHeight="1" x14ac:dyDescent="0.35">
      <c r="B35" s="11"/>
      <c r="C35" s="10" t="s">
        <v>20</v>
      </c>
      <c r="D35" s="11"/>
      <c r="E35" s="22">
        <f>+E25</f>
        <v>1275.7399999999998</v>
      </c>
      <c r="F35" s="22"/>
      <c r="G35" s="22">
        <f>+G25</f>
        <v>1840.18</v>
      </c>
    </row>
    <row r="36" spans="2:9" ht="15.5" customHeight="1" x14ac:dyDescent="0.35">
      <c r="C36" s="10" t="s">
        <v>30</v>
      </c>
      <c r="D36" s="11"/>
      <c r="E36" s="22">
        <f>159.06+20.46+20.46</f>
        <v>199.98000000000002</v>
      </c>
      <c r="F36" s="22"/>
      <c r="G36" s="20">
        <v>0</v>
      </c>
    </row>
    <row r="37" spans="2:9" ht="15.5" customHeight="1" x14ac:dyDescent="0.35">
      <c r="B37" s="11"/>
      <c r="C37" s="10"/>
      <c r="D37" s="11"/>
      <c r="E37" s="22"/>
      <c r="F37" s="22"/>
      <c r="G37" s="22"/>
    </row>
    <row r="38" spans="2:9" ht="17.5" customHeight="1" x14ac:dyDescent="0.45">
      <c r="B38" s="13" t="s">
        <v>16</v>
      </c>
      <c r="C38" s="23"/>
      <c r="D38" s="24"/>
      <c r="E38" s="15"/>
      <c r="F38" s="15"/>
      <c r="G38" s="15"/>
    </row>
    <row r="39" spans="2:9" ht="15.5" customHeight="1" x14ac:dyDescent="0.35">
      <c r="B39" s="11"/>
      <c r="C39" s="11" t="s">
        <v>21</v>
      </c>
      <c r="D39" s="10"/>
      <c r="E39" s="20">
        <f>(3000+41.55)*2+4400</f>
        <v>10483.1</v>
      </c>
      <c r="F39" s="20"/>
      <c r="G39" s="20">
        <v>7000</v>
      </c>
    </row>
    <row r="40" spans="2:9" ht="15.5" customHeight="1" x14ac:dyDescent="0.35">
      <c r="B40" s="11"/>
      <c r="C40" s="11" t="s">
        <v>13</v>
      </c>
      <c r="D40" s="10"/>
      <c r="E40" s="20">
        <v>982.74</v>
      </c>
      <c r="F40" s="20"/>
      <c r="G40" s="20">
        <v>3390.08</v>
      </c>
    </row>
    <row r="41" spans="2:9" ht="15.75" customHeight="1" x14ac:dyDescent="0.35">
      <c r="B41" s="14" t="s">
        <v>26</v>
      </c>
      <c r="C41" s="11"/>
      <c r="D41" s="11"/>
      <c r="E41" s="21">
        <f>+E39+E40</f>
        <v>11465.84</v>
      </c>
      <c r="F41" s="21"/>
      <c r="G41" s="21">
        <f>+G39+G40</f>
        <v>10390.08</v>
      </c>
      <c r="H41" s="6"/>
      <c r="I41" s="6"/>
    </row>
    <row r="42" spans="2:9" ht="15.75" customHeight="1" x14ac:dyDescent="0.35">
      <c r="B42" s="14"/>
      <c r="C42" s="11"/>
      <c r="D42" s="16"/>
      <c r="E42" s="19"/>
      <c r="F42" s="16"/>
      <c r="G42" s="19"/>
    </row>
    <row r="43" spans="2:9" ht="15.75" customHeight="1" x14ac:dyDescent="0.35">
      <c r="B43" s="14"/>
      <c r="C43" s="11"/>
      <c r="D43" s="16"/>
    </row>
    <row r="44" spans="2:9" ht="15.75" customHeight="1" x14ac:dyDescent="0.35">
      <c r="B44" s="4"/>
      <c r="C44" s="4"/>
    </row>
    <row r="45" spans="2:9" ht="15.75" customHeight="1" x14ac:dyDescent="0.35">
      <c r="B45" s="4"/>
      <c r="C45" s="4"/>
      <c r="E45" s="6"/>
    </row>
    <row r="46" spans="2:9" ht="15.75" customHeight="1" x14ac:dyDescent="0.35">
      <c r="B46" s="4"/>
      <c r="C46" s="4"/>
    </row>
    <row r="48" spans="2:9" ht="15.75" customHeight="1" x14ac:dyDescent="0.35">
      <c r="B48" s="4"/>
      <c r="C48" s="4"/>
    </row>
  </sheetData>
  <printOptions horizontalCentered="1"/>
  <pageMargins left="0.59055118110236227" right="0.70866141732283472" top="0.78740157480314965" bottom="0.55118110236220474" header="0" footer="0"/>
  <pageSetup paperSize="9" scale="88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Shaw</dc:creator>
  <cp:lastModifiedBy>Tony Shaw</cp:lastModifiedBy>
  <cp:lastPrinted>2026-05-20T04:07:17Z</cp:lastPrinted>
  <dcterms:created xsi:type="dcterms:W3CDTF">2022-06-07T23:31:32Z</dcterms:created>
  <dcterms:modified xsi:type="dcterms:W3CDTF">2026-05-28T03:44:35Z</dcterms:modified>
</cp:coreProperties>
</file>